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im.boskut.KA\Desktop\Bina DIŞŞŞ\"/>
    </mc:Choice>
  </mc:AlternateContent>
  <bookViews>
    <workbookView xWindow="0" yWindow="0" windowWidth="19200" windowHeight="650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E14" i="1" l="1"/>
  <c r="C25" i="1" l="1"/>
  <c r="E25" i="1" l="1"/>
  <c r="G32" i="1"/>
  <c r="G31" i="1" l="1"/>
  <c r="E16" i="1"/>
  <c r="C16" i="1"/>
  <c r="G18" i="1"/>
  <c r="G17" i="1"/>
  <c r="E6" i="1"/>
  <c r="E10" i="1"/>
  <c r="E13" i="1"/>
  <c r="E22" i="1"/>
  <c r="E33" i="1"/>
  <c r="C33" i="1"/>
  <c r="C22" i="1"/>
  <c r="C13" i="1"/>
  <c r="C10" i="1"/>
  <c r="C6" i="1"/>
  <c r="G36" i="1"/>
  <c r="G35" i="1"/>
  <c r="G34" i="1"/>
  <c r="G30" i="1"/>
  <c r="G29" i="1"/>
  <c r="G28" i="1"/>
  <c r="G27" i="1"/>
  <c r="G26" i="1"/>
  <c r="G24" i="1"/>
  <c r="G23" i="1"/>
  <c r="G21" i="1"/>
  <c r="G20" i="1"/>
  <c r="G19" i="1"/>
  <c r="G15" i="1"/>
  <c r="G14" i="1"/>
  <c r="G12" i="1"/>
  <c r="G11" i="1"/>
  <c r="G9" i="1"/>
  <c r="G8" i="1"/>
  <c r="G7" i="1"/>
  <c r="G5" i="1"/>
  <c r="C41" i="1"/>
  <c r="G43" i="1"/>
  <c r="G33" i="1" l="1"/>
  <c r="E4" i="1"/>
  <c r="C4" i="1"/>
  <c r="G6" i="1"/>
  <c r="G10" i="1"/>
  <c r="G13" i="1"/>
  <c r="G16" i="1"/>
  <c r="G22" i="1"/>
  <c r="G25" i="1"/>
  <c r="E41" i="1" l="1"/>
  <c r="E40" i="1" s="1"/>
  <c r="G54" i="1" l="1"/>
  <c r="E53" i="1"/>
  <c r="C53" i="1"/>
  <c r="G52" i="1"/>
  <c r="E51" i="1"/>
  <c r="E50" i="1" s="1"/>
  <c r="E39" i="1" s="1"/>
  <c r="C51" i="1"/>
  <c r="C50" i="1" s="1"/>
  <c r="G49" i="1"/>
  <c r="G48" i="1"/>
  <c r="G47" i="1"/>
  <c r="G46" i="1"/>
  <c r="G45" i="1"/>
  <c r="G44" i="1"/>
  <c r="C40" i="1"/>
  <c r="C39" i="1" l="1"/>
  <c r="G53" i="1"/>
  <c r="G51" i="1"/>
  <c r="G41" i="1"/>
  <c r="G42" i="1"/>
  <c r="G50" i="1" l="1"/>
  <c r="G4" i="1"/>
  <c r="G40" i="1"/>
  <c r="G39" i="1"/>
</calcChain>
</file>

<file path=xl/sharedStrings.xml><?xml version="1.0" encoding="utf-8"?>
<sst xmlns="http://schemas.openxmlformats.org/spreadsheetml/2006/main" count="58" uniqueCount="56">
  <si>
    <t>Bütçe Başlığı</t>
  </si>
  <si>
    <t>Gerçekleşme Oranı</t>
  </si>
  <si>
    <t>Bütçe Gelirleri Toplamı</t>
  </si>
  <si>
    <t>01-Merkezi Bütçeden Aktarılan Pay</t>
  </si>
  <si>
    <t>İl Özel İdareleri, Belediye Ve Ticaret Odalarından Aktarılan Pay</t>
  </si>
  <si>
    <t>02-İl Özel İdarelerinden Aktarılan Pay</t>
  </si>
  <si>
    <t>03-Belediyelerden Aktarılan Paylar</t>
  </si>
  <si>
    <t>04-San. Ve Tic. Odalarından Aktarılan Pay.</t>
  </si>
  <si>
    <t>06-Faaliyet Gelirleri*</t>
  </si>
  <si>
    <t>09-Çeşitli İadeler</t>
  </si>
  <si>
    <t>Bütçe Giderleri Toplamı</t>
  </si>
  <si>
    <t>01-Genel Hizmetler</t>
  </si>
  <si>
    <t>01.01-Genel Yönetim Giderleri</t>
  </si>
  <si>
    <t>01.01.01-Personel Giderleri</t>
  </si>
  <si>
    <t>09-Yedek Ödenekler</t>
  </si>
  <si>
    <t>01.02-İzleme Değerlendirme Ve Koordinasyon Hiz.</t>
  </si>
  <si>
    <t>01.03-Plan, Program Ve Proje Hizmetleri</t>
  </si>
  <si>
    <t>01.04-Araştırma Ve Geliştirme Hizmetleri</t>
  </si>
  <si>
    <t>01.05-Tanıtım Ve Eğitim Hizmetleri</t>
  </si>
  <si>
    <t>02-Proje Ve Faaliyet Destekleme Hizmetleri</t>
  </si>
  <si>
    <t>02.01-Proje Destekleme Hizmetleri</t>
  </si>
  <si>
    <t>02.02-Faaliyet Destekleme Hizmetleri</t>
  </si>
  <si>
    <t>02.02.07-Transferler (FZD)</t>
  </si>
  <si>
    <t>01.01.02-Sosyal Güvenlik Kurumlarına Prim Giderleri</t>
  </si>
  <si>
    <t>01.01.03-Mal Ve Hizmet Alım Giderleri</t>
  </si>
  <si>
    <t>06-01- Gayri Maddi Hak Gelirleri</t>
  </si>
  <si>
    <t>06-09- Diğer Faaliyet Gelirleri</t>
  </si>
  <si>
    <t>07-Bağış ve Yardımlar</t>
  </si>
  <si>
    <t>07-01- Şartlı Bağış ve Yardımlar</t>
  </si>
  <si>
    <t>07-02- Bağış ve Yardımlar</t>
  </si>
  <si>
    <t>10-Faaliyet Gelirleri*</t>
  </si>
  <si>
    <t>10-01- Faiz Gelirleri</t>
  </si>
  <si>
    <t>90-Nakit Finansman</t>
  </si>
  <si>
    <t>90.02-Bankalar</t>
  </si>
  <si>
    <t>90.01-Ön Ödemeler</t>
  </si>
  <si>
    <t>08-Alacaklardan Tahsilatlar</t>
  </si>
  <si>
    <t>08-03- Belediyelerden Aktarılan Paylar</t>
  </si>
  <si>
    <t>08-04- Sanayi ve Ticaret Odalarından Aktarılan Paylar</t>
  </si>
  <si>
    <t>08-05- Avrupa Birliği ve Diğer Fonlardan Aktarılan Paylar</t>
  </si>
  <si>
    <t>08-01- Merkezi Bütçeden Aktarılan Pay</t>
  </si>
  <si>
    <t>08-02- İl Özel İdarelerinden Aktarılan Paylar</t>
  </si>
  <si>
    <t>09-Destek Ödemelerinden İadeler</t>
  </si>
  <si>
    <t>09-01- Proje Teklif Çağrısı Yöntemiyle Verilen Destekler</t>
  </si>
  <si>
    <t>09-03- Güdümlü Proje Destekleri</t>
  </si>
  <si>
    <t>10-02- Duran Varlıklardan Elde Edilen Gelirler</t>
  </si>
  <si>
    <t>10-03- Kişilerden Alacaklar</t>
  </si>
  <si>
    <t>10-04- Şartname, Basılı Evrak, Form, Kitap, Yayın vb. Satış Gelirleri</t>
  </si>
  <si>
    <t>10-05- İrat Kaydedilecek Teminat Mektupları</t>
  </si>
  <si>
    <t>10-06- Para Cezaları</t>
  </si>
  <si>
    <t>02.01.03-Transferler (Cugep-Cmdp-Güdümlü-Proje teklif çarısı)</t>
  </si>
  <si>
    <t>10-09-Diğer Gelirler</t>
  </si>
  <si>
    <t>2025 Bütçe Gelirleri Tahmini</t>
  </si>
  <si>
    <t>2025 Başlangıç 
Ödeneği</t>
  </si>
  <si>
    <t>2025 Gerçekleşme Toplamı
(Ocak-Eylül)</t>
  </si>
  <si>
    <t>2025 Gerçekleşme Toplamı 
(Ocak-Eylül)</t>
  </si>
  <si>
    <t xml:space="preserve">*Proje ve Faaliyet Destekleme Hizmetleri kapsamında toplamda 133.960.393,36 TL ödeme yapılmış olup bu tutarın 50.648.858,45 TL si giderleştirilmiştir.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</si>
</sst>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10" fontId="2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1" fillId="0" borderId="0" xfId="0" applyFont="1"/>
    <xf numFmtId="10" fontId="6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0" fillId="0" borderId="0" xfId="0" applyFill="1"/>
    <xf numFmtId="10" fontId="7" fillId="0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0" fontId="8" fillId="6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vertical="center"/>
    </xf>
    <xf numFmtId="4" fontId="0" fillId="0" borderId="0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8" fillId="6" borderId="1" xfId="0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vertical="center"/>
    </xf>
    <xf numFmtId="4" fontId="8" fillId="5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4" fontId="6" fillId="4" borderId="2" xfId="0" applyNumberFormat="1" applyFont="1" applyFill="1" applyBorder="1" applyAlignment="1">
      <alignment vertical="center"/>
    </xf>
    <xf numFmtId="4" fontId="6" fillId="4" borderId="3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workbookViewId="0">
      <selection activeCell="A56" sqref="A56"/>
    </sheetView>
  </sheetViews>
  <sheetFormatPr defaultRowHeight="14.5" x14ac:dyDescent="0.35"/>
  <cols>
    <col min="1" max="1" width="48.26953125" customWidth="1"/>
    <col min="2" max="2" width="14.7265625" customWidth="1"/>
    <col min="3" max="3" width="14.7265625" style="1" customWidth="1"/>
    <col min="4" max="4" width="5.54296875" style="1" customWidth="1"/>
    <col min="5" max="5" width="9.1796875" style="1" customWidth="1"/>
    <col min="6" max="6" width="12.7265625" style="1" customWidth="1"/>
    <col min="7" max="7" width="12" customWidth="1"/>
  </cols>
  <sheetData>
    <row r="1" spans="1:7" x14ac:dyDescent="0.35">
      <c r="C1" s="34"/>
      <c r="D1" s="34"/>
    </row>
    <row r="2" spans="1:7" ht="23.15" customHeight="1" x14ac:dyDescent="0.35">
      <c r="A2" s="35" t="s">
        <v>0</v>
      </c>
      <c r="B2" s="35"/>
      <c r="C2" s="36" t="s">
        <v>51</v>
      </c>
      <c r="D2" s="36"/>
      <c r="E2" s="37" t="s">
        <v>53</v>
      </c>
      <c r="F2" s="38"/>
      <c r="G2" s="37" t="s">
        <v>1</v>
      </c>
    </row>
    <row r="3" spans="1:7" ht="23.15" customHeight="1" x14ac:dyDescent="0.35">
      <c r="A3" s="35"/>
      <c r="B3" s="35"/>
      <c r="C3" s="36"/>
      <c r="D3" s="36"/>
      <c r="E3" s="38"/>
      <c r="F3" s="38"/>
      <c r="G3" s="38"/>
    </row>
    <row r="4" spans="1:7" ht="30" customHeight="1" x14ac:dyDescent="0.35">
      <c r="A4" s="33" t="s">
        <v>2</v>
      </c>
      <c r="B4" s="33"/>
      <c r="C4" s="19">
        <f>SUM(C5,C6,C10,C13,C16,C22,C25,C33,C36)</f>
        <v>635000000</v>
      </c>
      <c r="D4" s="19"/>
      <c r="E4" s="19">
        <f>SUM(E5,E6,E10,E13,E16,E22,E25,E33,E36)</f>
        <v>374071664.63999999</v>
      </c>
      <c r="F4" s="19"/>
      <c r="G4" s="14">
        <f>E4/C4</f>
        <v>0.58908923565354332</v>
      </c>
    </row>
    <row r="5" spans="1:7" ht="30" customHeight="1" x14ac:dyDescent="0.35">
      <c r="A5" s="20" t="s">
        <v>3</v>
      </c>
      <c r="B5" s="20"/>
      <c r="C5" s="21">
        <v>120000000</v>
      </c>
      <c r="D5" s="21"/>
      <c r="E5" s="21">
        <v>82779145</v>
      </c>
      <c r="F5" s="21"/>
      <c r="G5" s="5">
        <f t="shared" ref="G5:G36" si="0">E5/C5</f>
        <v>0.6898262083333333</v>
      </c>
    </row>
    <row r="6" spans="1:7" ht="30" customHeight="1" x14ac:dyDescent="0.35">
      <c r="A6" s="41" t="s">
        <v>4</v>
      </c>
      <c r="B6" s="41"/>
      <c r="C6" s="42">
        <f>SUM(C7:D9)</f>
        <v>64201773.82</v>
      </c>
      <c r="D6" s="42"/>
      <c r="E6" s="42">
        <f>SUM(E7:F9)</f>
        <v>32611622.900000002</v>
      </c>
      <c r="F6" s="42"/>
      <c r="G6" s="14">
        <f t="shared" si="0"/>
        <v>0.50795516945422614</v>
      </c>
    </row>
    <row r="7" spans="1:7" ht="30" customHeight="1" x14ac:dyDescent="0.35">
      <c r="A7" s="20" t="s">
        <v>5</v>
      </c>
      <c r="B7" s="20"/>
      <c r="C7" s="40">
        <v>14136622.140000001</v>
      </c>
      <c r="D7" s="40"/>
      <c r="E7" s="40">
        <v>14136622.130000001</v>
      </c>
      <c r="F7" s="40"/>
      <c r="G7" s="6">
        <f t="shared" si="0"/>
        <v>0.9999999992926174</v>
      </c>
    </row>
    <row r="8" spans="1:7" ht="30" customHeight="1" x14ac:dyDescent="0.35">
      <c r="A8" s="31" t="s">
        <v>6</v>
      </c>
      <c r="B8" s="31"/>
      <c r="C8" s="39">
        <v>49477104.350000001</v>
      </c>
      <c r="D8" s="39"/>
      <c r="E8" s="39">
        <v>17917320.57</v>
      </c>
      <c r="F8" s="39"/>
      <c r="G8" s="13">
        <f t="shared" si="0"/>
        <v>0.36213357279870806</v>
      </c>
    </row>
    <row r="9" spans="1:7" ht="30" customHeight="1" x14ac:dyDescent="0.35">
      <c r="A9" s="20" t="s">
        <v>7</v>
      </c>
      <c r="B9" s="20"/>
      <c r="C9" s="40">
        <v>588047.32999999996</v>
      </c>
      <c r="D9" s="40"/>
      <c r="E9" s="40">
        <v>557680.19999999995</v>
      </c>
      <c r="F9" s="40"/>
      <c r="G9" s="6">
        <f t="shared" si="0"/>
        <v>0.94835937780722512</v>
      </c>
    </row>
    <row r="10" spans="1:7" ht="30" customHeight="1" x14ac:dyDescent="0.35">
      <c r="A10" s="18" t="s">
        <v>8</v>
      </c>
      <c r="B10" s="18"/>
      <c r="C10" s="19">
        <f>SUM(C11:D12)</f>
        <v>200000</v>
      </c>
      <c r="D10" s="19"/>
      <c r="E10" s="19">
        <f>SUM(E11:F12)</f>
        <v>0</v>
      </c>
      <c r="F10" s="19"/>
      <c r="G10" s="14">
        <f t="shared" si="0"/>
        <v>0</v>
      </c>
    </row>
    <row r="11" spans="1:7" ht="30" customHeight="1" x14ac:dyDescent="0.35">
      <c r="A11" s="20" t="s">
        <v>25</v>
      </c>
      <c r="B11" s="20"/>
      <c r="C11" s="21">
        <v>0</v>
      </c>
      <c r="D11" s="21"/>
      <c r="E11" s="22">
        <v>0</v>
      </c>
      <c r="F11" s="22"/>
      <c r="G11" s="5" t="e">
        <f t="shared" si="0"/>
        <v>#DIV/0!</v>
      </c>
    </row>
    <row r="12" spans="1:7" ht="30" customHeight="1" x14ac:dyDescent="0.35">
      <c r="A12" s="23" t="s">
        <v>26</v>
      </c>
      <c r="B12" s="23"/>
      <c r="C12" s="22">
        <v>200000</v>
      </c>
      <c r="D12" s="22"/>
      <c r="E12" s="22">
        <v>0</v>
      </c>
      <c r="F12" s="22"/>
      <c r="G12" s="5">
        <f t="shared" si="0"/>
        <v>0</v>
      </c>
    </row>
    <row r="13" spans="1:7" ht="30" customHeight="1" x14ac:dyDescent="0.35">
      <c r="A13" s="18" t="s">
        <v>27</v>
      </c>
      <c r="B13" s="18"/>
      <c r="C13" s="19">
        <f>SUM(C14:D15)</f>
        <v>191450000</v>
      </c>
      <c r="D13" s="19"/>
      <c r="E13" s="19">
        <f>SUM(E14:F15)</f>
        <v>13968865.370000001</v>
      </c>
      <c r="F13" s="19"/>
      <c r="G13" s="14">
        <f t="shared" si="0"/>
        <v>7.2963517210759998E-2</v>
      </c>
    </row>
    <row r="14" spans="1:7" ht="30" customHeight="1" x14ac:dyDescent="0.35">
      <c r="A14" s="20" t="s">
        <v>28</v>
      </c>
      <c r="B14" s="20"/>
      <c r="C14" s="40">
        <v>191450000</v>
      </c>
      <c r="D14" s="40"/>
      <c r="E14" s="22">
        <f>12500000+1468865.37</f>
        <v>13968865.370000001</v>
      </c>
      <c r="F14" s="22"/>
      <c r="G14" s="5">
        <f t="shared" si="0"/>
        <v>7.2963517210759998E-2</v>
      </c>
    </row>
    <row r="15" spans="1:7" ht="30" customHeight="1" x14ac:dyDescent="0.35">
      <c r="A15" s="23" t="s">
        <v>29</v>
      </c>
      <c r="B15" s="23"/>
      <c r="C15" s="22">
        <v>0</v>
      </c>
      <c r="D15" s="22"/>
      <c r="E15" s="22">
        <v>0</v>
      </c>
      <c r="F15" s="22"/>
      <c r="G15" s="5" t="e">
        <f t="shared" si="0"/>
        <v>#DIV/0!</v>
      </c>
    </row>
    <row r="16" spans="1:7" ht="30" customHeight="1" x14ac:dyDescent="0.35">
      <c r="A16" s="18" t="s">
        <v>35</v>
      </c>
      <c r="B16" s="18"/>
      <c r="C16" s="19">
        <f>SUM(C17:D21)</f>
        <v>2888912.54</v>
      </c>
      <c r="D16" s="19"/>
      <c r="E16" s="19">
        <f>SUM(E17:F21)</f>
        <v>291171.19</v>
      </c>
      <c r="F16" s="19"/>
      <c r="G16" s="14">
        <f t="shared" si="0"/>
        <v>0.10078920215424729</v>
      </c>
    </row>
    <row r="17" spans="1:7" ht="30" customHeight="1" x14ac:dyDescent="0.35">
      <c r="A17" s="20" t="s">
        <v>39</v>
      </c>
      <c r="B17" s="20"/>
      <c r="C17" s="21">
        <v>0</v>
      </c>
      <c r="D17" s="21"/>
      <c r="E17" s="22">
        <v>0</v>
      </c>
      <c r="F17" s="22"/>
      <c r="G17" s="5" t="e">
        <f t="shared" ref="G17:G18" si="1">E17/C17</f>
        <v>#DIV/0!</v>
      </c>
    </row>
    <row r="18" spans="1:7" ht="30" customHeight="1" x14ac:dyDescent="0.35">
      <c r="A18" s="20" t="s">
        <v>40</v>
      </c>
      <c r="B18" s="20"/>
      <c r="C18" s="21">
        <v>0</v>
      </c>
      <c r="D18" s="21"/>
      <c r="E18" s="22">
        <v>0</v>
      </c>
      <c r="F18" s="22"/>
      <c r="G18" s="5" t="e">
        <f t="shared" si="1"/>
        <v>#DIV/0!</v>
      </c>
    </row>
    <row r="19" spans="1:7" ht="30" customHeight="1" x14ac:dyDescent="0.35">
      <c r="A19" s="20" t="s">
        <v>36</v>
      </c>
      <c r="B19" s="20"/>
      <c r="C19" s="21">
        <v>2843656.63</v>
      </c>
      <c r="D19" s="21"/>
      <c r="E19" s="22">
        <v>181317.01</v>
      </c>
      <c r="F19" s="22"/>
      <c r="G19" s="5">
        <f t="shared" si="0"/>
        <v>6.3761921213392081E-2</v>
      </c>
    </row>
    <row r="20" spans="1:7" ht="30" customHeight="1" x14ac:dyDescent="0.35">
      <c r="A20" s="20" t="s">
        <v>37</v>
      </c>
      <c r="B20" s="20"/>
      <c r="C20" s="21">
        <v>45255.91</v>
      </c>
      <c r="D20" s="21"/>
      <c r="E20" s="22">
        <v>109854.18</v>
      </c>
      <c r="F20" s="22"/>
      <c r="G20" s="5">
        <f t="shared" si="0"/>
        <v>2.4273996479133881</v>
      </c>
    </row>
    <row r="21" spans="1:7" ht="30" customHeight="1" x14ac:dyDescent="0.35">
      <c r="A21" s="23" t="s">
        <v>38</v>
      </c>
      <c r="B21" s="23"/>
      <c r="C21" s="22">
        <v>0</v>
      </c>
      <c r="D21" s="22"/>
      <c r="E21" s="22">
        <v>0</v>
      </c>
      <c r="F21" s="22"/>
      <c r="G21" s="5" t="e">
        <f t="shared" si="0"/>
        <v>#DIV/0!</v>
      </c>
    </row>
    <row r="22" spans="1:7" ht="30" customHeight="1" x14ac:dyDescent="0.35">
      <c r="A22" s="18" t="s">
        <v>41</v>
      </c>
      <c r="B22" s="18"/>
      <c r="C22" s="19">
        <f>SUM(C23:D24)</f>
        <v>0</v>
      </c>
      <c r="D22" s="19"/>
      <c r="E22" s="19">
        <f>SUM(E23:F24)</f>
        <v>0</v>
      </c>
      <c r="F22" s="19"/>
      <c r="G22" s="14" t="e">
        <f t="shared" si="0"/>
        <v>#DIV/0!</v>
      </c>
    </row>
    <row r="23" spans="1:7" ht="30" customHeight="1" x14ac:dyDescent="0.35">
      <c r="A23" s="20" t="s">
        <v>42</v>
      </c>
      <c r="B23" s="20"/>
      <c r="C23" s="21">
        <v>0</v>
      </c>
      <c r="D23" s="21"/>
      <c r="E23" s="22">
        <v>0</v>
      </c>
      <c r="F23" s="22"/>
      <c r="G23" s="5" t="e">
        <f t="shared" si="0"/>
        <v>#DIV/0!</v>
      </c>
    </row>
    <row r="24" spans="1:7" ht="30" customHeight="1" x14ac:dyDescent="0.35">
      <c r="A24" s="23" t="s">
        <v>43</v>
      </c>
      <c r="B24" s="23"/>
      <c r="C24" s="22">
        <v>0</v>
      </c>
      <c r="D24" s="22"/>
      <c r="E24" s="22">
        <v>0</v>
      </c>
      <c r="F24" s="22"/>
      <c r="G24" s="5" t="e">
        <f t="shared" si="0"/>
        <v>#DIV/0!</v>
      </c>
    </row>
    <row r="25" spans="1:7" ht="30" customHeight="1" x14ac:dyDescent="0.35">
      <c r="A25" s="18" t="s">
        <v>30</v>
      </c>
      <c r="B25" s="18"/>
      <c r="C25" s="19">
        <f>SUM(C26:D32)</f>
        <v>2760000</v>
      </c>
      <c r="D25" s="19"/>
      <c r="E25" s="19">
        <f>SUM(E26:F32)</f>
        <v>8925355.2300000004</v>
      </c>
      <c r="F25" s="19"/>
      <c r="G25" s="14">
        <f t="shared" si="0"/>
        <v>3.2338243586956525</v>
      </c>
    </row>
    <row r="26" spans="1:7" ht="30" customHeight="1" x14ac:dyDescent="0.35">
      <c r="A26" s="20" t="s">
        <v>31</v>
      </c>
      <c r="B26" s="20"/>
      <c r="C26" s="21">
        <v>2750000</v>
      </c>
      <c r="D26" s="21"/>
      <c r="E26" s="22">
        <v>7681347.6100000003</v>
      </c>
      <c r="F26" s="22"/>
      <c r="G26" s="5">
        <f t="shared" si="0"/>
        <v>2.7932173127272728</v>
      </c>
    </row>
    <row r="27" spans="1:7" ht="30" customHeight="1" x14ac:dyDescent="0.35">
      <c r="A27" s="20" t="s">
        <v>44</v>
      </c>
      <c r="B27" s="20"/>
      <c r="C27" s="21">
        <v>0</v>
      </c>
      <c r="D27" s="21"/>
      <c r="E27" s="22">
        <v>0</v>
      </c>
      <c r="F27" s="22"/>
      <c r="G27" s="5" t="e">
        <f t="shared" si="0"/>
        <v>#DIV/0!</v>
      </c>
    </row>
    <row r="28" spans="1:7" ht="30" customHeight="1" x14ac:dyDescent="0.35">
      <c r="A28" s="20" t="s">
        <v>45</v>
      </c>
      <c r="B28" s="20"/>
      <c r="C28" s="21">
        <v>0</v>
      </c>
      <c r="D28" s="21"/>
      <c r="E28" s="22">
        <v>0</v>
      </c>
      <c r="F28" s="22"/>
      <c r="G28" s="5" t="e">
        <f t="shared" si="0"/>
        <v>#DIV/0!</v>
      </c>
    </row>
    <row r="29" spans="1:7" ht="30" customHeight="1" x14ac:dyDescent="0.35">
      <c r="A29" s="20" t="s">
        <v>46</v>
      </c>
      <c r="B29" s="20"/>
      <c r="C29" s="21">
        <v>10000</v>
      </c>
      <c r="D29" s="21"/>
      <c r="E29" s="22">
        <v>0</v>
      </c>
      <c r="F29" s="22"/>
      <c r="G29" s="5">
        <f t="shared" si="0"/>
        <v>0</v>
      </c>
    </row>
    <row r="30" spans="1:7" ht="30" customHeight="1" x14ac:dyDescent="0.35">
      <c r="A30" s="20" t="s">
        <v>47</v>
      </c>
      <c r="B30" s="20"/>
      <c r="C30" s="21">
        <v>0</v>
      </c>
      <c r="D30" s="21"/>
      <c r="E30" s="22">
        <v>0</v>
      </c>
      <c r="F30" s="22"/>
      <c r="G30" s="5" t="e">
        <f t="shared" si="0"/>
        <v>#DIV/0!</v>
      </c>
    </row>
    <row r="31" spans="1:7" ht="30" customHeight="1" x14ac:dyDescent="0.35">
      <c r="A31" s="20" t="s">
        <v>48</v>
      </c>
      <c r="B31" s="20"/>
      <c r="C31" s="21">
        <v>0</v>
      </c>
      <c r="D31" s="21"/>
      <c r="E31" s="22">
        <v>0</v>
      </c>
      <c r="F31" s="22"/>
      <c r="G31" s="5" t="e">
        <f t="shared" ref="G31:G32" si="2">E31/C31</f>
        <v>#DIV/0!</v>
      </c>
    </row>
    <row r="32" spans="1:7" ht="30" customHeight="1" x14ac:dyDescent="0.35">
      <c r="A32" s="20" t="s">
        <v>50</v>
      </c>
      <c r="B32" s="20"/>
      <c r="C32" s="21">
        <v>0</v>
      </c>
      <c r="D32" s="21"/>
      <c r="E32" s="22">
        <v>1244007.6200000001</v>
      </c>
      <c r="F32" s="22"/>
      <c r="G32" s="5" t="e">
        <f t="shared" si="2"/>
        <v>#DIV/0!</v>
      </c>
    </row>
    <row r="33" spans="1:11" ht="30" customHeight="1" x14ac:dyDescent="0.35">
      <c r="A33" s="43" t="s">
        <v>32</v>
      </c>
      <c r="B33" s="43"/>
      <c r="C33" s="44">
        <f>SUM(C34:D35)</f>
        <v>253499313.63999999</v>
      </c>
      <c r="D33" s="44"/>
      <c r="E33" s="44">
        <f>SUM(E34:F35)</f>
        <v>235495504.94999999</v>
      </c>
      <c r="F33" s="44"/>
      <c r="G33" s="7">
        <f t="shared" si="0"/>
        <v>0.92897886612991931</v>
      </c>
    </row>
    <row r="34" spans="1:11" ht="30" customHeight="1" x14ac:dyDescent="0.35">
      <c r="A34" s="31" t="s">
        <v>34</v>
      </c>
      <c r="B34" s="31"/>
      <c r="C34" s="32">
        <v>31579909.579999998</v>
      </c>
      <c r="D34" s="32"/>
      <c r="E34" s="32">
        <v>27316134.579999998</v>
      </c>
      <c r="F34" s="32"/>
      <c r="G34" s="13">
        <f t="shared" si="0"/>
        <v>0.86498457225791714</v>
      </c>
    </row>
    <row r="35" spans="1:11" ht="30" customHeight="1" x14ac:dyDescent="0.35">
      <c r="A35" s="31" t="s">
        <v>33</v>
      </c>
      <c r="B35" s="31"/>
      <c r="C35" s="32">
        <v>221919404.06</v>
      </c>
      <c r="D35" s="32"/>
      <c r="E35" s="32">
        <v>208179370.37</v>
      </c>
      <c r="F35" s="32"/>
      <c r="G35" s="13">
        <f t="shared" si="0"/>
        <v>0.93808547860787728</v>
      </c>
    </row>
    <row r="36" spans="1:11" ht="30" customHeight="1" x14ac:dyDescent="0.35">
      <c r="A36" s="33" t="s">
        <v>9</v>
      </c>
      <c r="B36" s="33"/>
      <c r="C36" s="19">
        <v>0</v>
      </c>
      <c r="D36" s="19"/>
      <c r="E36" s="19">
        <v>0</v>
      </c>
      <c r="F36" s="19"/>
      <c r="G36" s="14" t="e">
        <f t="shared" si="0"/>
        <v>#DIV/0!</v>
      </c>
      <c r="H36" s="4"/>
      <c r="I36" s="4"/>
      <c r="J36" s="4"/>
      <c r="K36" s="4"/>
    </row>
    <row r="37" spans="1:11" ht="41.5" customHeight="1" x14ac:dyDescent="0.35">
      <c r="A37" s="15"/>
      <c r="B37" s="16"/>
      <c r="C37" s="16"/>
      <c r="D37" s="16"/>
      <c r="E37" s="16"/>
      <c r="F37" s="16"/>
      <c r="G37" s="17"/>
      <c r="H37" s="4"/>
      <c r="I37" s="4"/>
      <c r="J37" s="4"/>
      <c r="K37" s="4"/>
    </row>
    <row r="38" spans="1:11" ht="46" customHeight="1" x14ac:dyDescent="0.35">
      <c r="A38" s="24" t="s">
        <v>0</v>
      </c>
      <c r="B38" s="24"/>
      <c r="C38" s="24" t="s">
        <v>52</v>
      </c>
      <c r="D38" s="24"/>
      <c r="E38" s="25" t="s">
        <v>54</v>
      </c>
      <c r="F38" s="25"/>
      <c r="G38" s="11" t="s">
        <v>1</v>
      </c>
    </row>
    <row r="39" spans="1:11" ht="30" customHeight="1" x14ac:dyDescent="0.35">
      <c r="A39" s="26" t="s">
        <v>10</v>
      </c>
      <c r="B39" s="27"/>
      <c r="C39" s="28">
        <f>SUM(C40,C50)</f>
        <v>635000000</v>
      </c>
      <c r="D39" s="28"/>
      <c r="E39" s="28">
        <f>SUM(E40,E50)</f>
        <v>146138881.44999999</v>
      </c>
      <c r="F39" s="28"/>
      <c r="G39" s="2">
        <f>E39/C39</f>
        <v>0.23013997078740156</v>
      </c>
    </row>
    <row r="40" spans="1:11" ht="30" customHeight="1" x14ac:dyDescent="0.35">
      <c r="A40" s="29" t="s">
        <v>11</v>
      </c>
      <c r="B40" s="29"/>
      <c r="C40" s="30">
        <f>SUM(C41,C46,C47,C48,C49)</f>
        <v>189393455.38</v>
      </c>
      <c r="D40" s="30"/>
      <c r="E40" s="30">
        <f>SUM(E41,E46,E47,E48,E49)</f>
        <v>95490023</v>
      </c>
      <c r="F40" s="30"/>
      <c r="G40" s="2">
        <f t="shared" ref="G40:G54" si="3">E40/C40</f>
        <v>0.50418860994118475</v>
      </c>
    </row>
    <row r="41" spans="1:11" ht="30" customHeight="1" x14ac:dyDescent="0.35">
      <c r="A41" s="57" t="s">
        <v>12</v>
      </c>
      <c r="B41" s="57"/>
      <c r="C41" s="45">
        <f>SUM(C42:D45)</f>
        <v>161888455.38</v>
      </c>
      <c r="D41" s="45"/>
      <c r="E41" s="45">
        <f>SUM(E42:F45)</f>
        <v>91304845.609999999</v>
      </c>
      <c r="F41" s="45"/>
      <c r="G41" s="3">
        <f t="shared" si="3"/>
        <v>0.56399849758082243</v>
      </c>
    </row>
    <row r="42" spans="1:11" ht="30" customHeight="1" x14ac:dyDescent="0.35">
      <c r="A42" s="46" t="s">
        <v>13</v>
      </c>
      <c r="B42" s="46"/>
      <c r="C42" s="47">
        <v>123255730.06999999</v>
      </c>
      <c r="D42" s="48"/>
      <c r="E42" s="49">
        <v>69100744.590000004</v>
      </c>
      <c r="F42" s="50"/>
      <c r="G42" s="12">
        <f t="shared" si="3"/>
        <v>0.56062906406668456</v>
      </c>
    </row>
    <row r="43" spans="1:11" ht="30" customHeight="1" x14ac:dyDescent="0.35">
      <c r="A43" s="55" t="s">
        <v>23</v>
      </c>
      <c r="B43" s="56"/>
      <c r="C43" s="47">
        <v>23114476.07</v>
      </c>
      <c r="D43" s="48"/>
      <c r="E43" s="49">
        <v>14338797.33</v>
      </c>
      <c r="F43" s="50"/>
      <c r="G43" s="12">
        <f t="shared" si="3"/>
        <v>0.62033840985953181</v>
      </c>
    </row>
    <row r="44" spans="1:11" s="9" customFormat="1" ht="30" customHeight="1" x14ac:dyDescent="0.35">
      <c r="A44" s="51" t="s">
        <v>24</v>
      </c>
      <c r="B44" s="51"/>
      <c r="C44" s="52">
        <v>14250000</v>
      </c>
      <c r="D44" s="53"/>
      <c r="E44" s="47">
        <v>7865303.6900000004</v>
      </c>
      <c r="F44" s="48"/>
      <c r="G44" s="10">
        <f t="shared" si="3"/>
        <v>0.55195113614035085</v>
      </c>
    </row>
    <row r="45" spans="1:11" s="9" customFormat="1" ht="30" customHeight="1" x14ac:dyDescent="0.35">
      <c r="A45" s="54" t="s">
        <v>14</v>
      </c>
      <c r="B45" s="54"/>
      <c r="C45" s="52">
        <v>1268249.24</v>
      </c>
      <c r="D45" s="53"/>
      <c r="E45" s="52">
        <v>0</v>
      </c>
      <c r="F45" s="53"/>
      <c r="G45" s="10">
        <f t="shared" si="3"/>
        <v>0</v>
      </c>
    </row>
    <row r="46" spans="1:11" ht="30" customHeight="1" x14ac:dyDescent="0.35">
      <c r="A46" s="57" t="s">
        <v>15</v>
      </c>
      <c r="B46" s="57"/>
      <c r="C46" s="58">
        <v>695000</v>
      </c>
      <c r="D46" s="58"/>
      <c r="E46" s="45">
        <v>76379.39</v>
      </c>
      <c r="F46" s="45"/>
      <c r="G46" s="3">
        <f t="shared" si="3"/>
        <v>0.10989840287769784</v>
      </c>
    </row>
    <row r="47" spans="1:11" ht="30" customHeight="1" x14ac:dyDescent="0.35">
      <c r="A47" s="57" t="s">
        <v>16</v>
      </c>
      <c r="B47" s="57"/>
      <c r="C47" s="58">
        <v>10745000</v>
      </c>
      <c r="D47" s="58"/>
      <c r="E47" s="45">
        <v>1969315.61</v>
      </c>
      <c r="F47" s="45"/>
      <c r="G47" s="3">
        <f t="shared" si="3"/>
        <v>0.18327739506747326</v>
      </c>
    </row>
    <row r="48" spans="1:11" ht="30" customHeight="1" x14ac:dyDescent="0.35">
      <c r="A48" s="57" t="s">
        <v>17</v>
      </c>
      <c r="B48" s="57"/>
      <c r="C48" s="58">
        <v>10620000</v>
      </c>
      <c r="D48" s="58"/>
      <c r="E48" s="45">
        <v>1521534.09</v>
      </c>
      <c r="F48" s="45"/>
      <c r="G48" s="3">
        <f t="shared" si="3"/>
        <v>0.14327062994350284</v>
      </c>
    </row>
    <row r="49" spans="1:7" ht="30" customHeight="1" x14ac:dyDescent="0.35">
      <c r="A49" s="57" t="s">
        <v>18</v>
      </c>
      <c r="B49" s="57"/>
      <c r="C49" s="58">
        <v>5445000</v>
      </c>
      <c r="D49" s="58"/>
      <c r="E49" s="45">
        <v>617948.30000000005</v>
      </c>
      <c r="F49" s="45"/>
      <c r="G49" s="3">
        <f t="shared" si="3"/>
        <v>0.11348912764003674</v>
      </c>
    </row>
    <row r="50" spans="1:7" ht="30" customHeight="1" x14ac:dyDescent="0.35">
      <c r="A50" s="61" t="s">
        <v>19</v>
      </c>
      <c r="B50" s="61"/>
      <c r="C50" s="28">
        <f>SUM(C51,C53)</f>
        <v>445606544.62</v>
      </c>
      <c r="D50" s="28"/>
      <c r="E50" s="28">
        <f>SUM(E51,E53)</f>
        <v>50648858.450000003</v>
      </c>
      <c r="F50" s="28"/>
      <c r="G50" s="2">
        <f t="shared" si="3"/>
        <v>0.11366273467368358</v>
      </c>
    </row>
    <row r="51" spans="1:7" ht="30" customHeight="1" x14ac:dyDescent="0.35">
      <c r="A51" s="62" t="s">
        <v>20</v>
      </c>
      <c r="B51" s="62"/>
      <c r="C51" s="63">
        <f>C52</f>
        <v>445606544.62</v>
      </c>
      <c r="D51" s="63"/>
      <c r="E51" s="63">
        <f>E52</f>
        <v>50648858.450000003</v>
      </c>
      <c r="F51" s="63"/>
      <c r="G51" s="3">
        <f t="shared" si="3"/>
        <v>0.11366273467368358</v>
      </c>
    </row>
    <row r="52" spans="1:7" ht="30" customHeight="1" x14ac:dyDescent="0.35">
      <c r="A52" s="59" t="s">
        <v>49</v>
      </c>
      <c r="B52" s="59"/>
      <c r="C52" s="60">
        <v>445606544.62</v>
      </c>
      <c r="D52" s="60"/>
      <c r="E52" s="60">
        <v>50648858.450000003</v>
      </c>
      <c r="F52" s="60"/>
      <c r="G52" s="8">
        <f t="shared" si="3"/>
        <v>0.11366273467368358</v>
      </c>
    </row>
    <row r="53" spans="1:7" ht="30" customHeight="1" x14ac:dyDescent="0.35">
      <c r="A53" s="62" t="s">
        <v>21</v>
      </c>
      <c r="B53" s="62"/>
      <c r="C53" s="63">
        <f>C54</f>
        <v>0</v>
      </c>
      <c r="D53" s="63"/>
      <c r="E53" s="63">
        <f>E54</f>
        <v>0</v>
      </c>
      <c r="F53" s="63"/>
      <c r="G53" s="3" t="e">
        <f t="shared" si="3"/>
        <v>#DIV/0!</v>
      </c>
    </row>
    <row r="54" spans="1:7" ht="30" customHeight="1" x14ac:dyDescent="0.35">
      <c r="A54" s="59" t="s">
        <v>22</v>
      </c>
      <c r="B54" s="59"/>
      <c r="C54" s="60">
        <v>0</v>
      </c>
      <c r="D54" s="60"/>
      <c r="E54" s="60">
        <v>0</v>
      </c>
      <c r="F54" s="60"/>
      <c r="G54" s="8" t="e">
        <f t="shared" si="3"/>
        <v>#DIV/0!</v>
      </c>
    </row>
    <row r="55" spans="1:7" x14ac:dyDescent="0.35">
      <c r="A55" s="15" t="s">
        <v>55</v>
      </c>
      <c r="B55" s="16"/>
      <c r="C55" s="16"/>
      <c r="D55" s="16"/>
      <c r="E55" s="16"/>
      <c r="F55" s="16"/>
      <c r="G55" s="17"/>
    </row>
  </sheetData>
  <mergeCells count="157">
    <mergeCell ref="A49:B49"/>
    <mergeCell ref="C49:D49"/>
    <mergeCell ref="E49:F49"/>
    <mergeCell ref="A54:B54"/>
    <mergeCell ref="C54:D54"/>
    <mergeCell ref="E54:F54"/>
    <mergeCell ref="A50:B50"/>
    <mergeCell ref="C50:D50"/>
    <mergeCell ref="E50:F50"/>
    <mergeCell ref="A51:B51"/>
    <mergeCell ref="C51:D51"/>
    <mergeCell ref="E51:F51"/>
    <mergeCell ref="A52:B52"/>
    <mergeCell ref="C52:D52"/>
    <mergeCell ref="E52:F52"/>
    <mergeCell ref="A53:B53"/>
    <mergeCell ref="C53:D53"/>
    <mergeCell ref="E53:F53"/>
    <mergeCell ref="A46:B46"/>
    <mergeCell ref="C46:D46"/>
    <mergeCell ref="E46:F46"/>
    <mergeCell ref="A47:B47"/>
    <mergeCell ref="C47:D47"/>
    <mergeCell ref="E47:F47"/>
    <mergeCell ref="A48:B48"/>
    <mergeCell ref="C48:D48"/>
    <mergeCell ref="E48:F48"/>
    <mergeCell ref="E41:F41"/>
    <mergeCell ref="A42:B42"/>
    <mergeCell ref="C42:D42"/>
    <mergeCell ref="E42:F42"/>
    <mergeCell ref="A44:B44"/>
    <mergeCell ref="C44:D44"/>
    <mergeCell ref="E44:F44"/>
    <mergeCell ref="A45:B45"/>
    <mergeCell ref="C45:D45"/>
    <mergeCell ref="E45:F45"/>
    <mergeCell ref="A43:B43"/>
    <mergeCell ref="C43:D43"/>
    <mergeCell ref="E43:F43"/>
    <mergeCell ref="A41:B41"/>
    <mergeCell ref="C41:D41"/>
    <mergeCell ref="A28:B28"/>
    <mergeCell ref="C28:D28"/>
    <mergeCell ref="E28:F28"/>
    <mergeCell ref="A29:B29"/>
    <mergeCell ref="C29:D29"/>
    <mergeCell ref="E29:F29"/>
    <mergeCell ref="A27:B27"/>
    <mergeCell ref="C27:D27"/>
    <mergeCell ref="E27:F27"/>
    <mergeCell ref="A33:B33"/>
    <mergeCell ref="C33:D33"/>
    <mergeCell ref="E33:F33"/>
    <mergeCell ref="A31:B31"/>
    <mergeCell ref="C31:D31"/>
    <mergeCell ref="E31:F31"/>
    <mergeCell ref="A30:B30"/>
    <mergeCell ref="C30:D30"/>
    <mergeCell ref="E30:F30"/>
    <mergeCell ref="A32:B32"/>
    <mergeCell ref="C32:D32"/>
    <mergeCell ref="E32:F32"/>
    <mergeCell ref="E21:F21"/>
    <mergeCell ref="A13:B13"/>
    <mergeCell ref="A14:B14"/>
    <mergeCell ref="A15:B15"/>
    <mergeCell ref="A16:B16"/>
    <mergeCell ref="A19:B19"/>
    <mergeCell ref="A21:B21"/>
    <mergeCell ref="C13:D13"/>
    <mergeCell ref="C14:D14"/>
    <mergeCell ref="G2:G3"/>
    <mergeCell ref="A4:B4"/>
    <mergeCell ref="C4:D4"/>
    <mergeCell ref="E4:F4"/>
    <mergeCell ref="A7:B7"/>
    <mergeCell ref="C7:D7"/>
    <mergeCell ref="E7:F7"/>
    <mergeCell ref="A5:B5"/>
    <mergeCell ref="C5:D5"/>
    <mergeCell ref="E5:F5"/>
    <mergeCell ref="A6:B6"/>
    <mergeCell ref="C6:D6"/>
    <mergeCell ref="E6:F6"/>
    <mergeCell ref="C23:D23"/>
    <mergeCell ref="E23:F23"/>
    <mergeCell ref="A24:B24"/>
    <mergeCell ref="C24:D24"/>
    <mergeCell ref="E24:F24"/>
    <mergeCell ref="C1:D1"/>
    <mergeCell ref="A2:B3"/>
    <mergeCell ref="C2:D3"/>
    <mergeCell ref="E2:F3"/>
    <mergeCell ref="A8:B8"/>
    <mergeCell ref="C8:D8"/>
    <mergeCell ref="E8:F8"/>
    <mergeCell ref="A9:B9"/>
    <mergeCell ref="C9:D9"/>
    <mergeCell ref="E9:F9"/>
    <mergeCell ref="A22:B22"/>
    <mergeCell ref="C22:D22"/>
    <mergeCell ref="E22:F22"/>
    <mergeCell ref="C21:D21"/>
    <mergeCell ref="E13:F13"/>
    <mergeCell ref="E14:F14"/>
    <mergeCell ref="E15:F15"/>
    <mergeCell ref="E16:F16"/>
    <mergeCell ref="E19:F19"/>
    <mergeCell ref="C35:D35"/>
    <mergeCell ref="E35:F35"/>
    <mergeCell ref="A36:B36"/>
    <mergeCell ref="C36:D36"/>
    <mergeCell ref="E36:F36"/>
    <mergeCell ref="C15:D15"/>
    <mergeCell ref="C16:D16"/>
    <mergeCell ref="C19:D19"/>
    <mergeCell ref="A25:B25"/>
    <mergeCell ref="C25:D25"/>
    <mergeCell ref="E25:F25"/>
    <mergeCell ref="A26:B26"/>
    <mergeCell ref="C26:D26"/>
    <mergeCell ref="E26:F26"/>
    <mergeCell ref="A17:B17"/>
    <mergeCell ref="C17:D17"/>
    <mergeCell ref="E17:F17"/>
    <mergeCell ref="A18:B18"/>
    <mergeCell ref="C18:D18"/>
    <mergeCell ref="E18:F18"/>
    <mergeCell ref="A20:B20"/>
    <mergeCell ref="C20:D20"/>
    <mergeCell ref="E20:F20"/>
    <mergeCell ref="A23:B23"/>
    <mergeCell ref="A55:G55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37:G37"/>
    <mergeCell ref="A38:B38"/>
    <mergeCell ref="C38:D38"/>
    <mergeCell ref="E38:F38"/>
    <mergeCell ref="A39:B39"/>
    <mergeCell ref="C39:D39"/>
    <mergeCell ref="E39:F39"/>
    <mergeCell ref="A40:B40"/>
    <mergeCell ref="C40:D40"/>
    <mergeCell ref="E40:F40"/>
    <mergeCell ref="A34:B34"/>
    <mergeCell ref="C34:D34"/>
    <mergeCell ref="E34:F34"/>
    <mergeCell ref="A35:B35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 TAY</dc:creator>
  <cp:lastModifiedBy>NAİM BOŞKUT</cp:lastModifiedBy>
  <cp:lastPrinted>2025-06-24T12:42:00Z</cp:lastPrinted>
  <dcterms:created xsi:type="dcterms:W3CDTF">2019-04-01T06:20:19Z</dcterms:created>
  <dcterms:modified xsi:type="dcterms:W3CDTF">2025-10-01T07:59:01Z</dcterms:modified>
</cp:coreProperties>
</file>